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Parámetros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&quot;%&quot;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  <font>
      <i val="1"/>
      <color rgb="0064748B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EF9C3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2" fontId="0" fillId="3" borderId="1" pivotButton="0" quotePrefix="0" xfId="0"/>
    <xf numFmtId="3" fontId="0" fillId="3" borderId="1" pivotButton="0" quotePrefix="0" xfId="0"/>
    <xf numFmtId="164" fontId="0" fillId="0" borderId="1" pivotButton="0" quotePrefix="0" xfId="0"/>
    <xf numFmtId="0" fontId="1" fillId="2" borderId="1" applyAlignment="1" pivotButton="0" quotePrefix="0" xfId="0">
      <alignment vertical="center" wrapText="1"/>
    </xf>
    <xf numFmtId="165" fontId="0" fillId="0" borderId="1" pivotButton="0" quotePrefix="0" xfId="0"/>
    <xf numFmtId="0" fontId="3" fillId="4" borderId="1" pivotButton="0" quotePrefix="0" xfId="0"/>
    <xf numFmtId="164" fontId="3" fillId="4" borderId="1" pivotButton="0" quotePrefix="0" xfId="0"/>
    <xf numFmtId="0" fontId="3" fillId="0" borderId="1" pivotButton="0" quotePrefix="0" xfId="0"/>
    <xf numFmtId="0" fontId="4" fillId="0" borderId="0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16" customWidth="1" min="3" max="3"/>
    <col width="18" customWidth="1" min="4" max="4"/>
  </cols>
  <sheetData>
    <row r="1">
      <c r="A1" s="1" t="inlineStr">
        <is>
          <t>Coste de empresa por trabajador 2026</t>
        </is>
      </c>
    </row>
    <row r="2">
      <c r="A2" t="inlineStr">
        <is>
          <t>Rellena las celdas amarillas. Orientativo: sin bonificaciones, convenio, horas extra ni tiempo parcial.</t>
        </is>
      </c>
    </row>
    <row r="4">
      <c r="A4" s="2" t="inlineStr">
        <is>
          <t>Sueldo bruto anual (€)</t>
        </is>
      </c>
      <c r="B4" s="3" t="n">
        <v>24000</v>
      </c>
    </row>
    <row r="5">
      <c r="A5" s="2" t="inlineStr">
        <is>
          <t>Contrato (indefinido o temporal)</t>
        </is>
      </c>
      <c r="B5" s="4" t="inlineStr">
        <is>
          <t>indefinido</t>
        </is>
      </c>
    </row>
    <row r="6">
      <c r="A6" s="2" t="inlineStr">
        <is>
          <t>Grupo de cotización</t>
        </is>
      </c>
      <c r="B6" s="4" t="inlineStr">
        <is>
          <t>Grupo 5 · Oficiales administrativos</t>
        </is>
      </c>
    </row>
    <row r="7">
      <c r="A7" s="2" t="inlineStr">
        <is>
          <t>Tipo AT/EP (%)</t>
        </is>
      </c>
      <c r="B7" s="5" t="n">
        <v>1.5</v>
      </c>
    </row>
    <row r="8">
      <c r="A8" s="2" t="inlineStr">
        <is>
          <t>Horas trabajadas al año</t>
        </is>
      </c>
      <c r="B8" s="6" t="n">
        <v>1800</v>
      </c>
    </row>
    <row r="10">
      <c r="A10" s="2" t="inlineStr">
        <is>
          <t>Remuneración mensual con extras prorrateadas</t>
        </is>
      </c>
      <c r="B10" s="7">
        <f>B4/12</f>
        <v/>
      </c>
    </row>
    <row r="11">
      <c r="A11" s="2" t="inlineStr">
        <is>
          <t>Base mínima del grupo</t>
        </is>
      </c>
      <c r="B11" s="7">
        <f>INDEX('Parámetros 2026'!$B$17:$B$24,MATCH(B6,'Parámetros 2026'!$A$17:$A$24,0))</f>
        <v/>
      </c>
    </row>
    <row r="12">
      <c r="A12" s="2" t="inlineStr">
        <is>
          <t>Base de contingencias comunes</t>
        </is>
      </c>
      <c r="B12" s="7">
        <f>MIN('Parámetros 2026'!$B$2,MAX(B11,B10))</f>
        <v/>
      </c>
    </row>
    <row r="13">
      <c r="A13" s="2" t="inlineStr">
        <is>
          <t>Base de contingencias profesionales</t>
        </is>
      </c>
      <c r="B13" s="7">
        <f>MIN('Parámetros 2026'!$B$2,MAX('Parámetros 2026'!$B$3,B10))</f>
        <v/>
      </c>
    </row>
    <row r="15">
      <c r="A15" s="8" t="inlineStr">
        <is>
          <t>Concepto (empresa)</t>
        </is>
      </c>
      <c r="B15" s="8" t="inlineStr">
        <is>
          <t>Tipo</t>
        </is>
      </c>
      <c r="C15" s="8" t="inlineStr">
        <is>
          <t>Al mes</t>
        </is>
      </c>
      <c r="D15" s="8" t="inlineStr">
        <is>
          <t>Al año</t>
        </is>
      </c>
    </row>
    <row r="16">
      <c r="A16" s="2" t="inlineStr">
        <is>
          <t>Contingencias comunes</t>
        </is>
      </c>
      <c r="B16" s="9">
        <f>'Parámetros 2026'!B4</f>
        <v/>
      </c>
      <c r="C16" s="7">
        <f>ROUND(B12*B16/100,2)</f>
        <v/>
      </c>
      <c r="D16" s="7">
        <f>C16*12</f>
        <v/>
      </c>
    </row>
    <row r="17">
      <c r="A17" s="2" t="inlineStr">
        <is>
          <t>Desempleo</t>
        </is>
      </c>
      <c r="B17" s="9">
        <f>IF(B5="temporal",'Parámetros 2026'!B6,'Parámetros 2026'!B5)</f>
        <v/>
      </c>
      <c r="C17" s="7">
        <f>ROUND(B13*B17/100,2)</f>
        <v/>
      </c>
      <c r="D17" s="7">
        <f>C17*12</f>
        <v/>
      </c>
    </row>
    <row r="18">
      <c r="A18" s="2" t="inlineStr">
        <is>
          <t>FOGASA</t>
        </is>
      </c>
      <c r="B18" s="9">
        <f>'Parámetros 2026'!B7</f>
        <v/>
      </c>
      <c r="C18" s="7">
        <f>ROUND(B13*B18/100,2)</f>
        <v/>
      </c>
      <c r="D18" s="7">
        <f>C18*12</f>
        <v/>
      </c>
    </row>
    <row r="19">
      <c r="A19" s="2" t="inlineStr">
        <is>
          <t>Formación profesional</t>
        </is>
      </c>
      <c r="B19" s="9">
        <f>'Parámetros 2026'!B8</f>
        <v/>
      </c>
      <c r="C19" s="7">
        <f>ROUND(B13*B19/100,2)</f>
        <v/>
      </c>
      <c r="D19" s="7">
        <f>C19*12</f>
        <v/>
      </c>
    </row>
    <row r="20">
      <c r="A20" s="2" t="inlineStr">
        <is>
          <t>MEI</t>
        </is>
      </c>
      <c r="B20" s="9">
        <f>'Parámetros 2026'!B9</f>
        <v/>
      </c>
      <c r="C20" s="7">
        <f>ROUND(B12*B20/100,2)</f>
        <v/>
      </c>
      <c r="D20" s="7">
        <f>C20*12</f>
        <v/>
      </c>
    </row>
    <row r="21">
      <c r="A21" s="2" t="inlineStr">
        <is>
          <t>Accidentes de trabajo (AT/EP)</t>
        </is>
      </c>
      <c r="B21" s="9">
        <f>B7</f>
        <v/>
      </c>
      <c r="C21" s="7">
        <f>ROUND(B13*B21/100,2)</f>
        <v/>
      </c>
      <c r="D21" s="7">
        <f>C21*12</f>
        <v/>
      </c>
    </row>
    <row r="22">
      <c r="A22" s="2" t="inlineStr">
        <is>
          <t>Cotización de solidaridad</t>
        </is>
      </c>
      <c r="B22" s="2" t="inlineStr">
        <is>
          <t>tramos</t>
        </is>
      </c>
      <c r="C22" s="7">
        <f>ROUND(MAX(0,MIN(B10,'Parámetros 2026'!B10)-'Parámetros 2026'!B2)*'Parámetros 2026'!B11/100+MAX(0,MIN(B10,'Parámetros 2026'!B12)-'Parámetros 2026'!B10)*'Parámetros 2026'!B13/100+MAX(0,B10-'Parámetros 2026'!B12)*'Parámetros 2026'!B14/100,2)</f>
        <v/>
      </c>
      <c r="D22" s="7">
        <f>C22*12</f>
        <v/>
      </c>
    </row>
    <row r="23">
      <c r="A23" s="10" t="inlineStr">
        <is>
          <t>Total cuotas de empresa</t>
        </is>
      </c>
      <c r="B23" s="10" t="n"/>
      <c r="C23" s="11">
        <f>SUM(C16:C22)</f>
        <v/>
      </c>
      <c r="D23" s="11">
        <f>SUM(D16:D22)</f>
        <v/>
      </c>
    </row>
    <row r="25">
      <c r="A25" s="12" t="inlineStr">
        <is>
          <t>Coste total para la empresa al año</t>
        </is>
      </c>
      <c r="B25" s="11">
        <f>B4+D23</f>
        <v/>
      </c>
    </row>
    <row r="26">
      <c r="A26" s="12" t="inlineStr">
        <is>
          <t>Coste medio al mes</t>
        </is>
      </c>
      <c r="B26" s="11">
        <f>B25/12</f>
        <v/>
      </c>
    </row>
    <row r="27">
      <c r="A27" s="12" t="inlineStr">
        <is>
          <t>Coste por hora trabajada</t>
        </is>
      </c>
      <c r="B27" s="11">
        <f>B25/B8</f>
        <v/>
      </c>
    </row>
    <row r="29">
      <c r="A29" t="inlineStr">
        <is>
          <t>Si el sueldo es mensual con 14 pagas, el anual es la paga por 14. Las extras no cambian el coste anual.</t>
        </is>
      </c>
    </row>
    <row r="30">
      <c r="A30" s="13" t="inlineStr">
        <is>
          <t>Calculadora gratuita de Custom Soft Lab · customsoftlab.com/calculadora-coste-empresa-trabajador/</t>
        </is>
      </c>
    </row>
  </sheetData>
  <dataValidations count="2">
    <dataValidation sqref="B5" showDropDown="0" showInputMessage="0" showErrorMessage="0" allowBlank="0" type="list">
      <formula1>"indefinido,temporal"</formula1>
    </dataValidation>
    <dataValidation sqref="B6" showDropDown="0" showInputMessage="0" showErrorMessage="0" allowBlank="0" type="list">
      <formula1>='Parámetros 2026'!$A$17:$A$24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8" t="inlineStr">
        <is>
          <t>Parámetro</t>
        </is>
      </c>
      <c r="B1" s="8" t="inlineStr">
        <is>
          <t>Valor</t>
        </is>
      </c>
      <c r="C1" s="8" t="inlineStr">
        <is>
          <t>Fuente</t>
        </is>
      </c>
    </row>
    <row r="2">
      <c r="A2" s="2" t="inlineStr">
        <is>
          <t>Base máxima mensual (€)</t>
        </is>
      </c>
      <c r="B2" s="14" t="n">
        <v>5101.2</v>
      </c>
      <c r="C2" s="2" t="inlineStr">
        <is>
          <t>Orden PJC/297/2026 (BOE-A-2026-7296), art. 3</t>
        </is>
      </c>
    </row>
    <row r="3">
      <c r="A3" s="2" t="inlineStr">
        <is>
          <t>Tope mínimo AT/EP mensual (€)</t>
        </is>
      </c>
      <c r="B3" s="14" t="n">
        <v>1424.4</v>
      </c>
      <c r="C3" s="2" t="inlineStr">
        <is>
          <t>Orden PJC/297/2026 (BOE-A-2026-7296), art. 2.2</t>
        </is>
      </c>
    </row>
    <row r="4">
      <c r="A4" s="2" t="inlineStr">
        <is>
          <t>Contingencias comunes, empresa (%)</t>
        </is>
      </c>
      <c r="B4" s="14" t="n">
        <v>23.6</v>
      </c>
      <c r="C4" s="2" t="inlineStr">
        <is>
          <t>Orden PJC/297/2026 (BOE-A-2026-7296), art. 4.a</t>
        </is>
      </c>
    </row>
    <row r="5">
      <c r="A5" s="2" t="inlineStr">
        <is>
          <t>Desempleo indefinido, empresa (%)</t>
        </is>
      </c>
      <c r="B5" s="14" t="n">
        <v>5.5</v>
      </c>
      <c r="C5" s="2" t="inlineStr">
        <is>
          <t>Orden PJC/297/2026 (BOE-A-2026-7296), art. 33</t>
        </is>
      </c>
    </row>
    <row r="6">
      <c r="A6" s="2" t="inlineStr">
        <is>
          <t>Desempleo temporal, empresa (%)</t>
        </is>
      </c>
      <c r="B6" s="14" t="n">
        <v>6.7</v>
      </c>
      <c r="C6" s="2" t="inlineStr">
        <is>
          <t>Orden PJC/297/2026 (BOE-A-2026-7296), art. 33</t>
        </is>
      </c>
    </row>
    <row r="7">
      <c r="A7" s="2" t="inlineStr">
        <is>
          <t>FOGASA, empresa (%)</t>
        </is>
      </c>
      <c r="B7" s="14" t="n">
        <v>0.2</v>
      </c>
      <c r="C7" s="2" t="inlineStr">
        <is>
          <t>Orden PJC/297/2026 (BOE-A-2026-7296), art. 33</t>
        </is>
      </c>
    </row>
    <row r="8">
      <c r="A8" s="2" t="inlineStr">
        <is>
          <t>Formación profesional, empresa (%)</t>
        </is>
      </c>
      <c r="B8" s="14" t="n">
        <v>0.6</v>
      </c>
      <c r="C8" s="2" t="inlineStr">
        <is>
          <t>Orden PJC/297/2026 (BOE-A-2026-7296), art. 33</t>
        </is>
      </c>
    </row>
    <row r="9">
      <c r="A9" s="2" t="inlineStr">
        <is>
          <t>MEI, empresa (%)</t>
        </is>
      </c>
      <c r="B9" s="14" t="n">
        <v>0.75</v>
      </c>
      <c r="C9" s="2" t="inlineStr">
        <is>
          <t>Orden PJC/297/2026 (BOE-A-2026-7296), MEI</t>
        </is>
      </c>
    </row>
    <row r="10">
      <c r="A10" s="2" t="inlineStr">
        <is>
          <t>Solidaridad tramo 1: hasta (€/mes)</t>
        </is>
      </c>
      <c r="B10" s="14" t="n">
        <v>5611.32</v>
      </c>
      <c r="C10" s="2" t="inlineStr">
        <is>
          <t>Orden PJC/297/2026 (BOE-A-2026-7296), cotización de solidaridad</t>
        </is>
      </c>
    </row>
    <row r="11">
      <c r="A11" s="2" t="inlineStr">
        <is>
          <t>Solidaridad tramo 1, empresa (%)</t>
        </is>
      </c>
      <c r="B11" s="14" t="n">
        <v>0.96</v>
      </c>
      <c r="C11" s="2" t="inlineStr">
        <is>
          <t>Orden PJC/297/2026 (BOE-A-2026-7296)</t>
        </is>
      </c>
    </row>
    <row r="12">
      <c r="A12" s="2" t="inlineStr">
        <is>
          <t>Solidaridad tramo 2: hasta (€/mes)</t>
        </is>
      </c>
      <c r="B12" s="14" t="n">
        <v>7651.8</v>
      </c>
      <c r="C12" s="2" t="inlineStr">
        <is>
          <t>Orden PJC/297/2026 (BOE-A-2026-7296)</t>
        </is>
      </c>
    </row>
    <row r="13">
      <c r="A13" s="2" t="inlineStr">
        <is>
          <t>Solidaridad tramo 2, empresa (%)</t>
        </is>
      </c>
      <c r="B13" s="14" t="n">
        <v>1.04</v>
      </c>
      <c r="C13" s="2" t="inlineStr">
        <is>
          <t>Orden PJC/297/2026 (BOE-A-2026-7296)</t>
        </is>
      </c>
    </row>
    <row r="14">
      <c r="A14" s="2" t="inlineStr">
        <is>
          <t>Solidaridad tramo 3, empresa (%)</t>
        </is>
      </c>
      <c r="B14" s="14" t="n">
        <v>1.22</v>
      </c>
      <c r="C14" s="2" t="inlineStr">
        <is>
          <t>Orden PJC/297/2026 (BOE-A-2026-7296)</t>
        </is>
      </c>
    </row>
    <row r="16">
      <c r="A16" s="8" t="inlineStr">
        <is>
          <t>Grupo de cotización</t>
        </is>
      </c>
      <c r="B16" s="8" t="inlineStr">
        <is>
          <t>Base mínima (€/mes)</t>
        </is>
      </c>
    </row>
    <row r="17">
      <c r="A17" s="2" t="inlineStr">
        <is>
          <t>Grupo 1 · Ingenieros y licenciados</t>
        </is>
      </c>
      <c r="B17" s="14" t="n">
        <v>1989.3</v>
      </c>
    </row>
    <row r="18">
      <c r="A18" s="2" t="inlineStr">
        <is>
          <t>Grupo 2 · Ingenieros técnicos, peritos</t>
        </is>
      </c>
      <c r="B18" s="14" t="n">
        <v>1649.7</v>
      </c>
    </row>
    <row r="19">
      <c r="A19" s="2" t="inlineStr">
        <is>
          <t>Grupo 3 · Jefes administrativos y de taller</t>
        </is>
      </c>
      <c r="B19" s="14" t="n">
        <v>1435.2</v>
      </c>
    </row>
    <row r="20">
      <c r="A20" s="2" t="inlineStr">
        <is>
          <t>Grupo 4 · Ayudantes no titulados</t>
        </is>
      </c>
      <c r="B20" s="14" t="n">
        <v>1424.4</v>
      </c>
    </row>
    <row r="21">
      <c r="A21" s="2" t="inlineStr">
        <is>
          <t>Grupo 5 · Oficiales administrativos</t>
        </is>
      </c>
      <c r="B21" s="14" t="n">
        <v>1424.4</v>
      </c>
    </row>
    <row r="22">
      <c r="A22" s="2" t="inlineStr">
        <is>
          <t>Grupo 6 · Subalternos</t>
        </is>
      </c>
      <c r="B22" s="14" t="n">
        <v>1424.4</v>
      </c>
    </row>
    <row r="23">
      <c r="A23" s="2" t="inlineStr">
        <is>
          <t>Grupo 7 · Auxiliares administrativos</t>
        </is>
      </c>
      <c r="B23" s="14" t="n">
        <v>1424.4</v>
      </c>
    </row>
    <row r="24">
      <c r="A24" s="2" t="inlineStr">
        <is>
          <t>Grupos 8 a 10 · Oficiales, especialistas, peones</t>
        </is>
      </c>
      <c r="B24" s="14" t="n">
        <v>1424.4</v>
      </c>
    </row>
    <row r="26">
      <c r="A26" t="inlineStr">
        <is>
          <t>Tipos AT/EP de ejemplo (DA 61.ª LGSS, cuadro II): oficina 1,50 %; obra e instalaciones 6,70 %; limpieza 3,60 %.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2026-10-08T19:52:39Z</dcterms:created>
  <dcterms:modified xmlns:dcterms="http://purl.org/dc/terms/" xmlns:xsi="http://www.w3.org/2001/XMLSchema-instance" xsi:type="dcterms:W3CDTF">2026-10-08T19:52:39Z</dcterms:modified>
</cp:coreProperties>
</file>